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L195" s="1"/>
  <c r="J184"/>
  <c r="J195" s="1"/>
  <c r="I184"/>
  <c r="I195" s="1"/>
  <c r="H184"/>
  <c r="H195" s="1"/>
  <c r="G184"/>
  <c r="G195" s="1"/>
  <c r="F184"/>
  <c r="F195" s="1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L118"/>
  <c r="J118"/>
  <c r="I118"/>
  <c r="H118"/>
  <c r="G118"/>
  <c r="F118"/>
  <c r="L108"/>
  <c r="L119" s="1"/>
  <c r="J108"/>
  <c r="J119" s="1"/>
  <c r="I108"/>
  <c r="I119" s="1"/>
  <c r="H108"/>
  <c r="H119" s="1"/>
  <c r="G108"/>
  <c r="G119" s="1"/>
  <c r="F108"/>
  <c r="F119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I196"/>
  <c r="G196"/>
  <c r="J196"/>
  <c r="L196"/>
  <c r="F196"/>
</calcChain>
</file>

<file path=xl/sharedStrings.xml><?xml version="1.0" encoding="utf-8"?>
<sst xmlns="http://schemas.openxmlformats.org/spreadsheetml/2006/main" count="233" uniqueCount="76">
  <si>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</si>
  <si>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</si>
  <si>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</si>
  <si>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</si>
  <si>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</si>
  <si>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</si>
  <si>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</si>
  <si>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</si>
  <si>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</si>
  <si>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</si>
  <si>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</si>
  <si>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</si>
  <si>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</si>
  <si>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</si>
  <si>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</si>
  <si>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</si>
  <si>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</si>
  <si>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</si>
  <si>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</si>
  <si>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</si>
  <si>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</si>
  <si>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</si>
  <si>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</si>
  <si>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</si>
  <si>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</si>
  <si>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</si>
  <si>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</si>
  <si>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</si>
  <si>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</si>
  <si>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</si>
  <si>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</si>
  <si>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</si>
  <si>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</si>
  <si>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</si>
  <si>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</si>
  <si>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</si>
  <si>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</si>
  <si>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</si>
  <si>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</si>
  <si>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с соусом, Макаронные изделия отварные, кукуруза консервированная</t>
  </si>
  <si>
    <t>252,469,24</t>
  </si>
  <si>
    <t>Чай с сахаром</t>
  </si>
  <si>
    <t>Хлеб пшеничный, ржаной</t>
  </si>
  <si>
    <t>Каша геркулесовая молочная жидкая с маслом, сахаром, сыр плавленный</t>
  </si>
  <si>
    <t>Сок фруктовый</t>
  </si>
  <si>
    <t>Батон</t>
  </si>
  <si>
    <t>Рыба, тушеная в томате с овощами, Картофельное пюре, огурцы соленые</t>
  </si>
  <si>
    <t>Компот из свежих яблок</t>
  </si>
  <si>
    <t>Хлеб пшеничный,ржаной</t>
  </si>
  <si>
    <t>309,472,24</t>
  </si>
  <si>
    <t>Люля-кебаб с соусом, Макаронные изделия отварные, горошек зеленый консервированный</t>
  </si>
  <si>
    <t>Хлеб пшеничный/ржаной</t>
  </si>
  <si>
    <t>31,428,469</t>
  </si>
  <si>
    <t>Каша рисовая молочная жидкая с маслом, сахаром</t>
  </si>
  <si>
    <t>Чай с лимоном</t>
  </si>
  <si>
    <t>Фрукты</t>
  </si>
  <si>
    <t xml:space="preserve">Каша молочная жидкая Дружба с маслом,сахаром,кондитерские изделия </t>
  </si>
  <si>
    <t xml:space="preserve">Бутерброды с повидлом </t>
  </si>
  <si>
    <t>Котлеты куриные с соусом, каша гречневая рассыпчатая, огурцы порционно</t>
  </si>
  <si>
    <t>522, 423,463</t>
  </si>
  <si>
    <t>Хлеб пшеничный/ ржаной</t>
  </si>
  <si>
    <t>Оладьи с молоком сгущенным</t>
  </si>
  <si>
    <t>Йогурт</t>
  </si>
  <si>
    <t>ТУ 10.51.56</t>
  </si>
  <si>
    <t xml:space="preserve">Плов из говядины,огурцы соленые </t>
  </si>
  <si>
    <t xml:space="preserve">Стейк(Шницель) из курицы с соусом, макаронные изделия,икра кабачковая </t>
  </si>
  <si>
    <t>520,469,31</t>
  </si>
  <si>
    <t>ГОСТ 27844-88,ГОСТ26983-2015</t>
  </si>
  <si>
    <t>109,СТО 71063300-003-2012</t>
  </si>
  <si>
    <t>ГОСТ 31805-2018</t>
  </si>
  <si>
    <t>Какао растворимый, сок фруктовый</t>
  </si>
  <si>
    <t>Какао растворимый</t>
  </si>
  <si>
    <t>Компот из кураги</t>
  </si>
  <si>
    <t>ГБОУ ООШ №34 г.Сызрани</t>
  </si>
  <si>
    <t>И.о.директора</t>
  </si>
  <si>
    <t>Байбикова Г.Н.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</si>
</sst>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64" fontId="0" fillId="4" borderId="23" xfId="0" applyNumberForma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73</v>
      </c>
      <c r="D1" s="66"/>
      <c r="E1" s="66"/>
      <c r="F1" s="12" t="s">
        <v>16</v>
      </c>
      <c r="G1" s="2" t="s">
        <v>17</v>
      </c>
      <c r="H1" s="67" t="s">
        <v>74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75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3">
        <v>260</v>
      </c>
      <c r="G6" s="53">
        <v>16.908000000000001</v>
      </c>
      <c r="H6" s="53">
        <v>14.855</v>
      </c>
      <c r="I6" s="54">
        <v>50.341000000000001</v>
      </c>
      <c r="J6" s="53">
        <v>357.15600000000001</v>
      </c>
      <c r="K6" s="55" t="s">
        <v>40</v>
      </c>
      <c r="L6" s="40">
        <v>64.38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53">
        <v>200</v>
      </c>
      <c r="G8" s="53">
        <v>0.2</v>
      </c>
      <c r="H8" s="53">
        <v>5.0999999999999997E-2</v>
      </c>
      <c r="I8" s="54">
        <v>15.01</v>
      </c>
      <c r="J8" s="53">
        <v>57.267000000000003</v>
      </c>
      <c r="K8" s="44">
        <v>628</v>
      </c>
      <c r="L8" s="52">
        <v>4</v>
      </c>
    </row>
    <row r="9" spans="1:12" ht="51">
      <c r="A9" s="23"/>
      <c r="B9" s="15"/>
      <c r="C9" s="11"/>
      <c r="D9" s="7" t="s">
        <v>23</v>
      </c>
      <c r="E9" s="42" t="s">
        <v>42</v>
      </c>
      <c r="F9" s="53">
        <v>40</v>
      </c>
      <c r="G9" s="53">
        <v>2.6219999999999999</v>
      </c>
      <c r="H9" s="53">
        <v>0.38</v>
      </c>
      <c r="I9" s="54">
        <v>16.356000000000002</v>
      </c>
      <c r="J9" s="53">
        <v>83.2</v>
      </c>
      <c r="K9" s="44" t="s">
        <v>67</v>
      </c>
      <c r="L9" s="52">
        <v>6.2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15.286000000000001</v>
      </c>
      <c r="I13" s="19">
        <f t="shared" si="0"/>
        <v>81.706999999999994</v>
      </c>
      <c r="J13" s="19">
        <f t="shared" si="0"/>
        <v>497.62299999999999</v>
      </c>
      <c r="K13" s="25"/>
      <c r="L13" s="19">
        <f t="shared" ref="L13" si="1">SUM(L6:L12)</f>
        <v>74.58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19.73</v>
      </c>
      <c r="H24" s="32">
        <f t="shared" si="4"/>
        <v>15.286000000000001</v>
      </c>
      <c r="I24" s="32">
        <f t="shared" si="4"/>
        <v>81.706999999999994</v>
      </c>
      <c r="J24" s="32">
        <f t="shared" si="4"/>
        <v>497.62299999999999</v>
      </c>
      <c r="K24" s="32"/>
      <c r="L24" s="32">
        <f t="shared" ref="L24" si="5">L13+L23</f>
        <v>74.58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51" t="s">
        <v>43</v>
      </c>
      <c r="F25" s="53">
        <v>176</v>
      </c>
      <c r="G25" s="53">
        <v>8.5679999999999996</v>
      </c>
      <c r="H25" s="53">
        <v>12.435</v>
      </c>
      <c r="I25" s="54">
        <v>25.262</v>
      </c>
      <c r="J25" s="53">
        <v>237.75399999999999</v>
      </c>
      <c r="K25" s="41" t="s">
        <v>68</v>
      </c>
      <c r="L25" s="52">
        <v>49.6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70</v>
      </c>
      <c r="F27" s="53">
        <v>400</v>
      </c>
      <c r="G27" s="53">
        <v>4.58</v>
      </c>
      <c r="H27" s="53">
        <v>2.7280000000000002</v>
      </c>
      <c r="I27" s="54">
        <v>40.47</v>
      </c>
      <c r="J27" s="53">
        <v>232</v>
      </c>
      <c r="K27" s="44">
        <v>762.29300000000001</v>
      </c>
      <c r="L27" s="52">
        <v>18.78</v>
      </c>
    </row>
    <row r="28" spans="1:12" ht="38.25">
      <c r="A28" s="14"/>
      <c r="B28" s="15"/>
      <c r="C28" s="11"/>
      <c r="D28" s="7" t="s">
        <v>23</v>
      </c>
      <c r="E28" s="42" t="s">
        <v>45</v>
      </c>
      <c r="F28" s="53">
        <v>40</v>
      </c>
      <c r="G28" s="53">
        <v>3.16</v>
      </c>
      <c r="H28" s="53">
        <v>0.4</v>
      </c>
      <c r="I28" s="54">
        <v>20.76</v>
      </c>
      <c r="J28" s="53">
        <v>94.4</v>
      </c>
      <c r="K28" s="44" t="s">
        <v>69</v>
      </c>
      <c r="L28" s="43">
        <v>6.2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616</v>
      </c>
      <c r="G32" s="19">
        <f t="shared" ref="G32" si="6">SUM(G25:G31)</f>
        <v>16.308</v>
      </c>
      <c r="H32" s="19">
        <f t="shared" ref="H32" si="7">SUM(H25:H31)</f>
        <v>15.563000000000001</v>
      </c>
      <c r="I32" s="19">
        <f t="shared" ref="I32" si="8">SUM(I25:I31)</f>
        <v>86.492000000000004</v>
      </c>
      <c r="J32" s="19">
        <f t="shared" ref="J32:L32" si="9">SUM(J25:J31)</f>
        <v>564.154</v>
      </c>
      <c r="K32" s="25"/>
      <c r="L32" s="19">
        <f t="shared" si="9"/>
        <v>74.58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616</v>
      </c>
      <c r="G43" s="32">
        <f t="shared" ref="G43" si="14">G32+G42</f>
        <v>16.308</v>
      </c>
      <c r="H43" s="32">
        <f t="shared" ref="H43" si="15">H32+H42</f>
        <v>15.563000000000001</v>
      </c>
      <c r="I43" s="32">
        <f t="shared" ref="I43" si="16">I32+I42</f>
        <v>86.492000000000004</v>
      </c>
      <c r="J43" s="32">
        <f t="shared" ref="J43:L43" si="17">J32+J42</f>
        <v>564.154</v>
      </c>
      <c r="K43" s="32"/>
      <c r="L43" s="32">
        <f t="shared" si="17"/>
        <v>74.58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1" t="s">
        <v>46</v>
      </c>
      <c r="F44" s="53">
        <v>260</v>
      </c>
      <c r="G44" s="53">
        <v>12.153</v>
      </c>
      <c r="H44" s="53">
        <v>14.726000000000001</v>
      </c>
      <c r="I44" s="54">
        <v>31.742000000000001</v>
      </c>
      <c r="J44" s="53">
        <v>235.67400000000001</v>
      </c>
      <c r="K44" s="41" t="s">
        <v>49</v>
      </c>
      <c r="L44" s="40">
        <v>53.38</v>
      </c>
    </row>
    <row r="45" spans="1:12" ht="15">
      <c r="A45" s="23"/>
      <c r="B45" s="15"/>
      <c r="C45" s="11"/>
      <c r="D45" s="6"/>
      <c r="E45" s="42"/>
      <c r="F45" s="43"/>
      <c r="G45" s="5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47</v>
      </c>
      <c r="F46" s="53">
        <v>200</v>
      </c>
      <c r="G46" s="53">
        <v>0.08</v>
      </c>
      <c r="H46" s="53">
        <v>0</v>
      </c>
      <c r="I46" s="54">
        <v>33.552</v>
      </c>
      <c r="J46" s="53">
        <v>127.76</v>
      </c>
      <c r="K46" s="44">
        <v>702</v>
      </c>
      <c r="L46" s="43">
        <v>15</v>
      </c>
    </row>
    <row r="47" spans="1:12" ht="51">
      <c r="A47" s="23"/>
      <c r="B47" s="15"/>
      <c r="C47" s="11"/>
      <c r="D47" s="7" t="s">
        <v>23</v>
      </c>
      <c r="E47" s="51" t="s">
        <v>48</v>
      </c>
      <c r="F47" s="53">
        <v>40</v>
      </c>
      <c r="G47" s="43">
        <v>2.6219999999999999</v>
      </c>
      <c r="H47" s="53">
        <v>0.38</v>
      </c>
      <c r="I47" s="54">
        <v>16.356000000000002</v>
      </c>
      <c r="J47" s="53">
        <v>83.2</v>
      </c>
      <c r="K47" s="44" t="s">
        <v>67</v>
      </c>
      <c r="L47" s="43">
        <v>6.2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14.855</v>
      </c>
      <c r="H51" s="19">
        <f t="shared" ref="H51" si="19">SUM(H44:H50)</f>
        <v>15.106000000000002</v>
      </c>
      <c r="I51" s="19">
        <f t="shared" ref="I51" si="20">SUM(I44:I50)</f>
        <v>81.650000000000006</v>
      </c>
      <c r="J51" s="19">
        <f t="shared" ref="J51:L51" si="21">SUM(J44:J50)</f>
        <v>446.63400000000001</v>
      </c>
      <c r="K51" s="25"/>
      <c r="L51" s="19">
        <f t="shared" si="21"/>
        <v>74.58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14.855</v>
      </c>
      <c r="H62" s="32">
        <f t="shared" ref="H62" si="27">H51+H61</f>
        <v>15.106000000000002</v>
      </c>
      <c r="I62" s="32">
        <f t="shared" ref="I62" si="28">I51+I61</f>
        <v>81.650000000000006</v>
      </c>
      <c r="J62" s="32">
        <f t="shared" ref="J62:L62" si="29">J51+J61</f>
        <v>446.63400000000001</v>
      </c>
      <c r="K62" s="32"/>
      <c r="L62" s="32">
        <f t="shared" si="29"/>
        <v>74.58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1" t="s">
        <v>50</v>
      </c>
      <c r="F63" s="53">
        <v>260</v>
      </c>
      <c r="G63" s="53">
        <v>13.615</v>
      </c>
      <c r="H63" s="53">
        <v>14.835000000000001</v>
      </c>
      <c r="I63" s="54">
        <v>48.116999999999997</v>
      </c>
      <c r="J63" s="53">
        <v>369.99</v>
      </c>
      <c r="K63" s="61" t="s">
        <v>52</v>
      </c>
      <c r="L63" s="40">
        <v>57.38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44</v>
      </c>
      <c r="F65" s="53">
        <v>200</v>
      </c>
      <c r="G65" s="53">
        <v>1</v>
      </c>
      <c r="H65" s="43"/>
      <c r="I65" s="54">
        <v>23.4</v>
      </c>
      <c r="J65" s="53">
        <v>94</v>
      </c>
      <c r="K65" s="44">
        <v>293</v>
      </c>
      <c r="L65" s="43">
        <v>11</v>
      </c>
    </row>
    <row r="66" spans="1:12" ht="51">
      <c r="A66" s="23"/>
      <c r="B66" s="15"/>
      <c r="C66" s="11"/>
      <c r="D66" s="7" t="s">
        <v>23</v>
      </c>
      <c r="E66" s="51" t="s">
        <v>51</v>
      </c>
      <c r="F66" s="53">
        <v>40</v>
      </c>
      <c r="G66" s="53">
        <v>2.6219999999999999</v>
      </c>
      <c r="H66" s="53">
        <v>0.38</v>
      </c>
      <c r="I66" s="54">
        <v>16.356000000000002</v>
      </c>
      <c r="J66" s="53">
        <v>83.2</v>
      </c>
      <c r="K66" s="44" t="s">
        <v>67</v>
      </c>
      <c r="L66" s="43">
        <v>6.2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15.215000000000002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74.58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8">G70+G80</f>
        <v>17.237000000000002</v>
      </c>
      <c r="H81" s="32">
        <f t="shared" ref="H81" si="39">H70+H80</f>
        <v>15.215000000000002</v>
      </c>
      <c r="I81" s="32">
        <f t="shared" ref="I81" si="40">I70+I80</f>
        <v>87.87299999999999</v>
      </c>
      <c r="J81" s="32">
        <f t="shared" ref="J81:L81" si="41">J70+J80</f>
        <v>547.19000000000005</v>
      </c>
      <c r="K81" s="32"/>
      <c r="L81" s="32">
        <f t="shared" si="41"/>
        <v>74.58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53</v>
      </c>
      <c r="F82" s="53">
        <v>160</v>
      </c>
      <c r="G82" s="53">
        <v>11.586</v>
      </c>
      <c r="H82" s="53">
        <v>14.843999999999999</v>
      </c>
      <c r="I82" s="54">
        <v>29.73</v>
      </c>
      <c r="J82" s="53">
        <v>242</v>
      </c>
      <c r="K82" s="41">
        <v>114</v>
      </c>
      <c r="L82" s="52">
        <v>36.380000000000003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 t="s">
        <v>54</v>
      </c>
      <c r="F84" s="53">
        <v>187</v>
      </c>
      <c r="G84" s="53">
        <v>0.24299999999999999</v>
      </c>
      <c r="H84" s="53">
        <v>4.5999999999999999E-2</v>
      </c>
      <c r="I84" s="54">
        <v>13.760999999999999</v>
      </c>
      <c r="J84" s="53">
        <v>53.71</v>
      </c>
      <c r="K84" s="44">
        <v>629</v>
      </c>
      <c r="L84" s="52">
        <v>8</v>
      </c>
    </row>
    <row r="85" spans="1:12" ht="39" thickBot="1">
      <c r="A85" s="23"/>
      <c r="B85" s="15"/>
      <c r="C85" s="11"/>
      <c r="D85" s="7" t="s">
        <v>23</v>
      </c>
      <c r="E85" s="51" t="s">
        <v>45</v>
      </c>
      <c r="F85" s="53">
        <v>40</v>
      </c>
      <c r="G85" s="53">
        <v>3.16</v>
      </c>
      <c r="H85" s="53">
        <v>0.4</v>
      </c>
      <c r="I85" s="54">
        <v>20.76</v>
      </c>
      <c r="J85" s="53">
        <v>94.4</v>
      </c>
      <c r="K85" s="44" t="s">
        <v>69</v>
      </c>
      <c r="L85" s="52">
        <v>5.0999999999999996</v>
      </c>
    </row>
    <row r="86" spans="1:12" ht="15">
      <c r="A86" s="23"/>
      <c r="B86" s="15"/>
      <c r="C86" s="11"/>
      <c r="D86" s="7" t="s">
        <v>24</v>
      </c>
      <c r="E86" s="56" t="s">
        <v>55</v>
      </c>
      <c r="F86" s="57">
        <v>150</v>
      </c>
      <c r="G86" s="57">
        <v>0.6</v>
      </c>
      <c r="H86" s="43"/>
      <c r="I86" s="59">
        <v>14.7</v>
      </c>
      <c r="J86" s="57">
        <v>57</v>
      </c>
      <c r="K86" s="44">
        <v>24</v>
      </c>
      <c r="L86" s="58">
        <v>25.1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74.580000000000013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537</v>
      </c>
      <c r="G100" s="32">
        <f t="shared" ref="G100" si="50">G89+G99</f>
        <v>15.589</v>
      </c>
      <c r="H100" s="32">
        <f t="shared" ref="H100" si="51">H89+H99</f>
        <v>15.29</v>
      </c>
      <c r="I100" s="32">
        <f t="shared" ref="I100" si="52">I89+I99</f>
        <v>78.951000000000008</v>
      </c>
      <c r="J100" s="32">
        <f t="shared" ref="J100:L100" si="53">J89+J99</f>
        <v>447.11</v>
      </c>
      <c r="K100" s="32"/>
      <c r="L100" s="32">
        <f t="shared" si="53"/>
        <v>74.580000000000013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245</v>
      </c>
      <c r="G101" s="60">
        <v>9.0909999999999993</v>
      </c>
      <c r="H101" s="40">
        <v>14.134</v>
      </c>
      <c r="I101" s="40">
        <v>39.106999999999999</v>
      </c>
      <c r="J101" s="40">
        <v>316.8</v>
      </c>
      <c r="K101" s="41">
        <v>102.29</v>
      </c>
      <c r="L101" s="40">
        <v>52.7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60">
        <v>3.58</v>
      </c>
      <c r="H103" s="43">
        <v>2.7280000000000002</v>
      </c>
      <c r="I103" s="43">
        <v>17.07</v>
      </c>
      <c r="J103" s="43">
        <v>138</v>
      </c>
      <c r="K103" s="44">
        <v>2870</v>
      </c>
      <c r="L103" s="43">
        <v>17.78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65</v>
      </c>
      <c r="G104" s="60">
        <v>3.26</v>
      </c>
      <c r="H104" s="43">
        <v>0.4</v>
      </c>
      <c r="I104" s="43">
        <v>27.085000000000001</v>
      </c>
      <c r="J104" s="43">
        <v>156.15</v>
      </c>
      <c r="K104" s="44">
        <v>2</v>
      </c>
      <c r="L104" s="43">
        <v>4.0999999999999996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15.930999999999999</v>
      </c>
      <c r="H108" s="19">
        <f t="shared" si="54"/>
        <v>17.262</v>
      </c>
      <c r="I108" s="19">
        <f t="shared" si="54"/>
        <v>83.262</v>
      </c>
      <c r="J108" s="19">
        <f t="shared" si="54"/>
        <v>610.95000000000005</v>
      </c>
      <c r="K108" s="25"/>
      <c r="L108" s="19">
        <f t="shared" ref="L108" si="55">SUM(L101:L107)</f>
        <v>74.58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:J119" si="58">G108+G118</f>
        <v>15.930999999999999</v>
      </c>
      <c r="H119" s="32">
        <f t="shared" si="58"/>
        <v>17.262</v>
      </c>
      <c r="I119" s="32">
        <f t="shared" si="58"/>
        <v>83.262</v>
      </c>
      <c r="J119" s="32">
        <f t="shared" si="58"/>
        <v>610.95000000000005</v>
      </c>
      <c r="K119" s="32"/>
      <c r="L119" s="32">
        <f t="shared" ref="L119" si="59">L108+L118</f>
        <v>74.58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260</v>
      </c>
      <c r="G120" s="40">
        <v>16.8</v>
      </c>
      <c r="H120" s="40">
        <v>15.414</v>
      </c>
      <c r="I120" s="40">
        <v>36.656999999999996</v>
      </c>
      <c r="J120" s="40">
        <v>367.75099999999998</v>
      </c>
      <c r="K120" s="61" t="s">
        <v>59</v>
      </c>
      <c r="L120" s="40">
        <v>53.38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0.08</v>
      </c>
      <c r="H122" s="43"/>
      <c r="I122" s="43">
        <v>33.552</v>
      </c>
      <c r="J122" s="43">
        <v>127.76</v>
      </c>
      <c r="K122" s="44">
        <v>702</v>
      </c>
      <c r="L122" s="43">
        <v>15</v>
      </c>
    </row>
    <row r="123" spans="1:12" ht="51">
      <c r="A123" s="14"/>
      <c r="B123" s="15"/>
      <c r="C123" s="11"/>
      <c r="D123" s="7" t="s">
        <v>23</v>
      </c>
      <c r="E123" s="42" t="s">
        <v>60</v>
      </c>
      <c r="F123" s="43">
        <v>40</v>
      </c>
      <c r="G123" s="43">
        <v>2.6219999999999999</v>
      </c>
      <c r="H123" s="43">
        <v>0.38</v>
      </c>
      <c r="I123" s="43">
        <v>16.356000000000002</v>
      </c>
      <c r="J123" s="43">
        <v>83.2</v>
      </c>
      <c r="K123" s="44" t="s">
        <v>67</v>
      </c>
      <c r="L123" s="43">
        <v>6.2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L127" si="60">SUM(G120:G126)</f>
        <v>19.501999999999999</v>
      </c>
      <c r="H127" s="19">
        <f t="shared" si="60"/>
        <v>15.794</v>
      </c>
      <c r="I127" s="19">
        <f t="shared" si="60"/>
        <v>86.564999999999998</v>
      </c>
      <c r="J127" s="19">
        <f t="shared" si="60"/>
        <v>578.71100000000001</v>
      </c>
      <c r="K127" s="25"/>
      <c r="L127" s="19">
        <f t="shared" si="60"/>
        <v>74.58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L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si="61"/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:L138" si="62">G127+G137</f>
        <v>19.501999999999999</v>
      </c>
      <c r="H138" s="32">
        <f t="shared" si="62"/>
        <v>15.794</v>
      </c>
      <c r="I138" s="32">
        <f t="shared" si="62"/>
        <v>86.564999999999998</v>
      </c>
      <c r="J138" s="32">
        <f t="shared" si="62"/>
        <v>578.71100000000001</v>
      </c>
      <c r="K138" s="32"/>
      <c r="L138" s="32">
        <f t="shared" si="62"/>
        <v>74.58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5</v>
      </c>
      <c r="H139" s="40">
        <v>14.398</v>
      </c>
      <c r="I139" s="40">
        <v>64.563000000000002</v>
      </c>
      <c r="J139" s="40">
        <v>430.59399999999999</v>
      </c>
      <c r="K139" s="41">
        <v>682</v>
      </c>
      <c r="L139" s="40">
        <v>48.58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10.69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100</v>
      </c>
      <c r="G142" s="43">
        <v>0.2</v>
      </c>
      <c r="H142" s="43">
        <v>1.5</v>
      </c>
      <c r="I142" s="43">
        <v>3.5</v>
      </c>
      <c r="J142" s="43">
        <v>51</v>
      </c>
      <c r="K142" s="44" t="s">
        <v>63</v>
      </c>
      <c r="L142" s="43">
        <v>22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L146" si="63">SUM(G139:G145)</f>
        <v>15.889999999999999</v>
      </c>
      <c r="H146" s="19">
        <f t="shared" si="63"/>
        <v>15.949</v>
      </c>
      <c r="I146" s="19">
        <f t="shared" si="63"/>
        <v>83.073000000000008</v>
      </c>
      <c r="J146" s="19">
        <f t="shared" si="63"/>
        <v>538.86099999999999</v>
      </c>
      <c r="K146" s="25"/>
      <c r="L146" s="19">
        <f t="shared" si="63"/>
        <v>74.58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L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si="64"/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500</v>
      </c>
      <c r="G157" s="32">
        <f t="shared" ref="G157:L157" si="65">G146+G156</f>
        <v>15.889999999999999</v>
      </c>
      <c r="H157" s="32">
        <f t="shared" si="65"/>
        <v>15.949</v>
      </c>
      <c r="I157" s="32">
        <f t="shared" si="65"/>
        <v>83.073000000000008</v>
      </c>
      <c r="J157" s="32">
        <f t="shared" si="65"/>
        <v>538.86099999999999</v>
      </c>
      <c r="K157" s="32"/>
      <c r="L157" s="32">
        <f t="shared" si="65"/>
        <v>74.58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15.791</v>
      </c>
      <c r="H158" s="40">
        <v>16.213000000000001</v>
      </c>
      <c r="I158" s="40">
        <v>41.048000000000002</v>
      </c>
      <c r="J158" s="40">
        <v>368.51299999999998</v>
      </c>
      <c r="K158" s="41">
        <v>193.24</v>
      </c>
      <c r="L158" s="40">
        <v>65.48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>
        <v>4</v>
      </c>
    </row>
    <row r="161" spans="1:12" ht="51">
      <c r="A161" s="23"/>
      <c r="B161" s="15"/>
      <c r="C161" s="11"/>
      <c r="D161" s="7" t="s">
        <v>23</v>
      </c>
      <c r="E161" s="42" t="s">
        <v>51</v>
      </c>
      <c r="F161" s="43">
        <v>60</v>
      </c>
      <c r="G161" s="43">
        <v>3.9329999999999998</v>
      </c>
      <c r="H161" s="43">
        <v>0.56999999999999995</v>
      </c>
      <c r="I161" s="43">
        <v>24.533999999999999</v>
      </c>
      <c r="J161" s="43">
        <v>124.8</v>
      </c>
      <c r="K161" s="44" t="s">
        <v>67</v>
      </c>
      <c r="L161" s="43">
        <v>5.0999999999999996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L165" si="66">SUM(G158:G164)</f>
        <v>19.923999999999999</v>
      </c>
      <c r="H165" s="19">
        <f t="shared" si="66"/>
        <v>16.834</v>
      </c>
      <c r="I165" s="19">
        <f t="shared" si="66"/>
        <v>80.591999999999999</v>
      </c>
      <c r="J165" s="19">
        <f t="shared" si="66"/>
        <v>550.57999999999993</v>
      </c>
      <c r="K165" s="25"/>
      <c r="L165" s="19">
        <f t="shared" si="66"/>
        <v>74.58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L175" si="67">SUM(G166:G174)</f>
        <v>0</v>
      </c>
      <c r="H175" s="19">
        <f t="shared" si="67"/>
        <v>0</v>
      </c>
      <c r="I175" s="19">
        <f t="shared" si="67"/>
        <v>0</v>
      </c>
      <c r="J175" s="19">
        <f t="shared" si="67"/>
        <v>0</v>
      </c>
      <c r="K175" s="25"/>
      <c r="L175" s="19">
        <f t="shared" si="67"/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:L176" si="68">G165+G175</f>
        <v>19.923999999999999</v>
      </c>
      <c r="H176" s="32">
        <f t="shared" si="68"/>
        <v>16.834</v>
      </c>
      <c r="I176" s="32">
        <f t="shared" si="68"/>
        <v>80.591999999999999</v>
      </c>
      <c r="J176" s="32">
        <f t="shared" si="68"/>
        <v>550.57999999999993</v>
      </c>
      <c r="K176" s="32"/>
      <c r="L176" s="32">
        <f t="shared" si="68"/>
        <v>74.58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260</v>
      </c>
      <c r="G177" s="40">
        <v>17.413</v>
      </c>
      <c r="H177" s="40">
        <v>14.63</v>
      </c>
      <c r="I177" s="40">
        <v>41.064</v>
      </c>
      <c r="J177" s="40">
        <v>398.18200000000002</v>
      </c>
      <c r="K177" s="41" t="s">
        <v>66</v>
      </c>
      <c r="L177" s="40">
        <v>53.38</v>
      </c>
    </row>
    <row r="178" spans="1:12" ht="15">
      <c r="A178" s="23"/>
      <c r="B178" s="15"/>
      <c r="C178" s="11"/>
      <c r="D178" s="6"/>
      <c r="E178" s="42" t="s">
        <v>72</v>
      </c>
      <c r="F178" s="43">
        <v>200</v>
      </c>
      <c r="G178" s="43">
        <v>1.9239999999999999</v>
      </c>
      <c r="H178" s="43"/>
      <c r="I178" s="43">
        <v>44.343000000000004</v>
      </c>
      <c r="J178" s="43">
        <v>176.44</v>
      </c>
      <c r="K178" s="44">
        <v>278</v>
      </c>
      <c r="L178" s="43">
        <v>15</v>
      </c>
    </row>
    <row r="179" spans="1:12" ht="51">
      <c r="A179" s="23"/>
      <c r="B179" s="15"/>
      <c r="C179" s="11"/>
      <c r="D179" s="7" t="s">
        <v>22</v>
      </c>
      <c r="E179" s="42" t="s">
        <v>51</v>
      </c>
      <c r="F179" s="43">
        <v>40</v>
      </c>
      <c r="G179" s="43">
        <v>2.6219999999999999</v>
      </c>
      <c r="H179" s="43">
        <v>0.38</v>
      </c>
      <c r="I179" s="43">
        <v>16.356000000000002</v>
      </c>
      <c r="J179" s="43">
        <v>83.2</v>
      </c>
      <c r="K179" s="44" t="s">
        <v>67</v>
      </c>
      <c r="L179" s="43">
        <v>6.2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L184" si="69">SUM(G177:G183)</f>
        <v>21.959</v>
      </c>
      <c r="H184" s="19">
        <f t="shared" si="69"/>
        <v>15.010000000000002</v>
      </c>
      <c r="I184" s="19">
        <f t="shared" si="69"/>
        <v>101.76300000000001</v>
      </c>
      <c r="J184" s="19">
        <f t="shared" si="69"/>
        <v>657.82200000000012</v>
      </c>
      <c r="K184" s="25"/>
      <c r="L184" s="19">
        <f t="shared" si="69"/>
        <v>74.58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L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si="70"/>
        <v>0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500</v>
      </c>
      <c r="G195" s="32">
        <f t="shared" ref="G195:L195" si="71">G184+G194</f>
        <v>21.959</v>
      </c>
      <c r="H195" s="32">
        <f t="shared" si="71"/>
        <v>15.010000000000002</v>
      </c>
      <c r="I195" s="32">
        <f t="shared" si="71"/>
        <v>101.76300000000001</v>
      </c>
      <c r="J195" s="32">
        <f t="shared" si="71"/>
        <v>657.82200000000012</v>
      </c>
      <c r="K195" s="32"/>
      <c r="L195" s="32">
        <f t="shared" si="71"/>
        <v>74.58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516.29999999999995</v>
      </c>
      <c r="G196" s="34">
        <f>(G24+G43+G62+G81+G100+G119+G138+G157+G176+G195)/(IF(G24=0,0,1)+IF(G43=0,0,1)+IF(G62=0,0,1)+IF(G81=0,0,1)+IF(G100=0,0,1)+IF(G119=0,0,1)+IF(G138=0,0,1)+IF(G157=0,0,1)+IF(G176=0,0,1)+IF(G195=0,0,1))</f>
        <v>17.692499999999999</v>
      </c>
      <c r="H196" s="34">
        <f>(H24+H43+H62+H81+H100+H119+H138+H157+H176+H195)/(IF(H24=0,0,1)+IF(H43=0,0,1)+IF(H62=0,0,1)+IF(H81=0,0,1)+IF(H100=0,0,1)+IF(H119=0,0,1)+IF(H138=0,0,1)+IF(H157=0,0,1)+IF(H176=0,0,1)+IF(H195=0,0,1))</f>
        <v>15.7309</v>
      </c>
      <c r="I196" s="34">
        <f>(I24+I43+I62+I81+I100+I119+I138+I157+I176+I195)/(IF(I24=0,0,1)+IF(I43=0,0,1)+IF(I62=0,0,1)+IF(I81=0,0,1)+IF(I100=0,0,1)+IF(I119=0,0,1)+IF(I138=0,0,1)+IF(I157=0,0,1)+IF(I176=0,0,1)+IF(I195=0,0,1))</f>
        <v>85.192800000000005</v>
      </c>
      <c r="J196" s="34">
        <f>(J24+J43+J62+J81+J100+J119+J138+J157+J176+J195)/(IF(J24=0,0,1)+IF(J43=0,0,1)+IF(J62=0,0,1)+IF(J81=0,0,1)+IF(J100=0,0,1)+IF(J119=0,0,1)+IF(J138=0,0,1)+IF(J157=0,0,1)+IF(J176=0,0,1)+IF(J195=0,0,1))</f>
        <v>543.96350000000007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74.580000000000013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School34</cp:lastModifiedBy>
  <cp:lastPrinted>2023-10-30T05:49:13Z</cp:lastPrinted>
  <dcterms:created xsi:type="dcterms:W3CDTF">2022-05-16T14:23:56Z</dcterms:created>
  <dcterms:modified xsi:type="dcterms:W3CDTF">2025-05-15T05:30:21Z</dcterms:modified>
</cp:coreProperties>
</file>